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300" windowWidth="24240" windowHeight="11400"/>
  </bookViews>
  <sheets>
    <sheet name="Лист2" sheetId="2" r:id="rId1"/>
  </sheets>
  <definedNames>
    <definedName name="_xlnm._FilterDatabase" localSheetId="0" hidden="1">Лист2!$A$11:$W$15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2"/>
  <c r="N15"/>
  <c r="T19" l="1"/>
  <c r="T15"/>
  <c r="V20" l="1"/>
  <c r="U20"/>
  <c r="P20"/>
  <c r="O20"/>
  <c r="I20" l="1"/>
  <c r="J20"/>
  <c r="H20"/>
  <c r="W19" l="1"/>
  <c r="T20"/>
  <c r="L20"/>
  <c r="K20"/>
  <c r="W20" l="1"/>
  <c r="O16"/>
  <c r="P16"/>
  <c r="Q16"/>
  <c r="R16"/>
  <c r="S16"/>
  <c r="U16"/>
  <c r="V16"/>
  <c r="M16"/>
  <c r="K16"/>
  <c r="L16"/>
  <c r="I16"/>
  <c r="J16"/>
  <c r="H16"/>
  <c r="W15"/>
  <c r="Q20" l="1"/>
  <c r="M20"/>
  <c r="R20" l="1"/>
  <c r="N20" l="1"/>
  <c r="T16" l="1"/>
  <c r="N16" l="1"/>
  <c r="W16"/>
</calcChain>
</file>

<file path=xl/sharedStrings.xml><?xml version="1.0" encoding="utf-8"?>
<sst xmlns="http://schemas.openxmlformats.org/spreadsheetml/2006/main" count="69" uniqueCount="55">
  <si>
    <t>кв.м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</si>
  <si>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</si>
  <si>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</si>
  <si>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</si>
  <si>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</si>
  <si>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</si>
  <si>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</si>
  <si>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</si>
  <si>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</si>
  <si>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</si>
  <si>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</si>
  <si>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</si>
  <si>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</si>
  <si>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</si>
  <si>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</si>
  <si>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</si>
  <si>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</si>
  <si>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</si>
  <si>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</si>
  <si>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</si>
  <si>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</si>
  <si>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ИТОГО</t>
  </si>
  <si>
    <t>№ п/п</t>
  </si>
  <si>
    <t>Количество этажей</t>
  </si>
  <si>
    <t>Количество подъездов</t>
  </si>
  <si>
    <t>Количество жителей, зарегистрированных в МКД на дату утверждения программы</t>
  </si>
  <si>
    <t>Вид ремонта</t>
  </si>
  <si>
    <t>Стоимость капитального ремонта (в т.ч. изготовление проектно-сметной документации)</t>
  </si>
  <si>
    <t>в том числе жилых помещений, находящихся в собственности граждан</t>
  </si>
  <si>
    <t>Ремонт внутридомовых инженерных систем, руб.</t>
  </si>
  <si>
    <t>Установка коллективных (общедомовых) ПУ и УУ, руб.</t>
  </si>
  <si>
    <t>Ремонт крыши</t>
  </si>
  <si>
    <t>Ремонт или замена лифтового оборудования</t>
  </si>
  <si>
    <t>Ремонт подвальных помещений</t>
  </si>
  <si>
    <t>Утепление и ремонт фасада</t>
  </si>
  <si>
    <t>Ремонт фундаментов</t>
  </si>
  <si>
    <t>руб.</t>
  </si>
  <si>
    <t xml:space="preserve">Материал стен </t>
  </si>
  <si>
    <t xml:space="preserve">Адрес МКД </t>
  </si>
  <si>
    <t xml:space="preserve">Общая площадь МКД </t>
  </si>
  <si>
    <t xml:space="preserve">всего </t>
  </si>
  <si>
    <t xml:space="preserve">Год </t>
  </si>
  <si>
    <t xml:space="preserve">ввода в эксплуатацию </t>
  </si>
  <si>
    <t xml:space="preserve">завершения последнего капитального ремонта </t>
  </si>
  <si>
    <t>2023 год</t>
  </si>
  <si>
    <t>2025 год</t>
  </si>
  <si>
    <t>с.п. Интернациональное, ул. Парковая, 2</t>
  </si>
  <si>
    <t>с.п. Интернациональное, ул. Парковая, 1</t>
  </si>
  <si>
    <t>624,8</t>
  </si>
  <si>
    <t>кирпич</t>
  </si>
  <si>
    <t>675,2</t>
  </si>
  <si>
    <t xml:space="preserve">Краткосрочный план реализации в 2023 - 2025 годах республиканской программы     </t>
  </si>
  <si>
    <t>45</t>
  </si>
  <si>
    <t>«Проведение капитального ремонта общего имущества многоквартирных домов в Кабардино-Балкарской Республике в 2014 - 2043 годах» по  Терскому  району</t>
  </si>
  <si>
    <t>"Утверждаю"     глава местной администрации с.п. Интернациональное  Терского муниципального района                              _____________В.П. Ханиев                                                                              "___"_____________2022 года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</si>
</sst>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0" fillId="0" borderId="0" xfId="0" applyFill="1"/>
    <xf numFmtId="0" fontId="5" fillId="0" borderId="0" xfId="0" applyFont="1" applyFill="1" applyAlignment="1">
      <alignment vertical="center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49" fontId="0" fillId="0" borderId="0" xfId="0" applyNumberFormat="1"/>
    <xf numFmtId="49" fontId="3" fillId="0" borderId="0" xfId="0" applyNumberFormat="1" applyFont="1"/>
    <xf numFmtId="0" fontId="5" fillId="0" borderId="4" xfId="0" applyFont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wrapText="1"/>
    </xf>
    <xf numFmtId="49" fontId="4" fillId="0" borderId="4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4" fillId="0" borderId="4" xfId="0" applyFont="1" applyBorder="1"/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2" fontId="7" fillId="3" borderId="7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/>
    </xf>
    <xf numFmtId="49" fontId="8" fillId="2" borderId="4" xfId="0" applyNumberFormat="1" applyFont="1" applyFill="1" applyBorder="1"/>
    <xf numFmtId="49" fontId="8" fillId="2" borderId="4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wrapText="1"/>
    </xf>
    <xf numFmtId="164" fontId="8" fillId="2" borderId="4" xfId="0" applyNumberFormat="1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 wrapText="1"/>
    </xf>
    <xf numFmtId="164" fontId="8" fillId="2" borderId="4" xfId="0" applyNumberFormat="1" applyFont="1" applyFill="1" applyBorder="1" applyAlignment="1">
      <alignment wrapText="1"/>
    </xf>
    <xf numFmtId="164" fontId="8" fillId="2" borderId="7" xfId="0" applyNumberFormat="1" applyFont="1" applyFill="1" applyBorder="1" applyAlignment="1">
      <alignment wrapText="1"/>
    </xf>
    <xf numFmtId="2" fontId="8" fillId="2" borderId="4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/>
    <xf numFmtId="0" fontId="1" fillId="0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/>
    <xf numFmtId="0" fontId="5" fillId="0" borderId="7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0" fillId="0" borderId="4" xfId="0" applyBorder="1" applyAlignment="1"/>
    <xf numFmtId="0" fontId="6" fillId="0" borderId="0" xfId="0" applyFont="1" applyFill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9"/>
  <sheetViews>
    <sheetView tabSelected="1" topLeftCell="A7" zoomScale="85" zoomScaleNormal="85" workbookViewId="0">
      <selection activeCell="A18" sqref="A18:W18"/>
    </sheetView>
  </sheetViews>
  <sheetFormatPr defaultRowHeight="15"/>
  <cols>
    <col min="1" max="1" width="4.85546875" style="3" customWidth="1"/>
    <col min="2" max="2" width="23.85546875" style="3" customWidth="1"/>
    <col min="3" max="3" width="15.140625" style="3" customWidth="1"/>
    <col min="4" max="4" width="13.5703125" style="8" customWidth="1"/>
    <col min="5" max="5" width="11.28515625" style="8" customWidth="1"/>
    <col min="6" max="7" width="7.140625" style="8" customWidth="1"/>
    <col min="8" max="8" width="12.7109375" style="8" customWidth="1"/>
    <col min="9" max="9" width="11.28515625" style="8" customWidth="1"/>
    <col min="10" max="10" width="12.7109375" style="8" customWidth="1"/>
    <col min="11" max="11" width="13.85546875" style="8" customWidth="1"/>
    <col min="12" max="12" width="11.140625" style="8" customWidth="1"/>
    <col min="13" max="13" width="9" customWidth="1"/>
    <col min="14" max="15" width="12.7109375" customWidth="1"/>
    <col min="16" max="16" width="16" customWidth="1"/>
    <col min="17" max="17" width="8.140625" customWidth="1"/>
    <col min="18" max="22" width="12.5703125" customWidth="1"/>
    <col min="23" max="23" width="17.85546875" customWidth="1"/>
    <col min="24" max="24" width="74.7109375" customWidth="1"/>
  </cols>
  <sheetData>
    <row r="1" spans="1:23" ht="15" customHeight="1">
      <c r="A1" s="43"/>
      <c r="B1" s="44"/>
      <c r="C1" s="44"/>
      <c r="D1" s="44"/>
      <c r="E1" s="45"/>
      <c r="F1" s="42"/>
      <c r="G1" s="42"/>
      <c r="S1" s="41" t="s">
        <v>54</v>
      </c>
      <c r="T1" s="42"/>
      <c r="U1" s="42"/>
      <c r="V1" s="42"/>
      <c r="W1" s="42"/>
    </row>
    <row r="2" spans="1:23" ht="15" customHeight="1">
      <c r="A2" s="44"/>
      <c r="B2" s="44"/>
      <c r="C2" s="44"/>
      <c r="D2" s="44"/>
      <c r="E2" s="45"/>
      <c r="F2" s="42"/>
      <c r="G2" s="42"/>
      <c r="S2" s="42"/>
      <c r="T2" s="42"/>
      <c r="U2" s="42"/>
      <c r="V2" s="42"/>
      <c r="W2" s="42"/>
    </row>
    <row r="3" spans="1:23" ht="15" customHeight="1">
      <c r="A3" s="44"/>
      <c r="B3" s="44"/>
      <c r="C3" s="44"/>
      <c r="D3" s="44"/>
      <c r="E3" s="45"/>
      <c r="F3" s="42"/>
      <c r="G3" s="42"/>
      <c r="S3" s="42"/>
      <c r="T3" s="42"/>
      <c r="U3" s="42"/>
      <c r="V3" s="42"/>
      <c r="W3" s="42"/>
    </row>
    <row r="4" spans="1:23" ht="15" customHeight="1">
      <c r="A4" s="44"/>
      <c r="B4" s="44"/>
      <c r="C4" s="44"/>
      <c r="D4" s="44"/>
      <c r="E4" s="45"/>
      <c r="F4" s="42"/>
      <c r="G4" s="42"/>
      <c r="S4" s="42"/>
      <c r="T4" s="42"/>
      <c r="U4" s="42"/>
      <c r="V4" s="42"/>
      <c r="W4" s="42"/>
    </row>
    <row r="5" spans="1:23" ht="59.25" customHeight="1">
      <c r="A5" s="44"/>
      <c r="B5" s="44"/>
      <c r="C5" s="44"/>
      <c r="D5" s="44"/>
      <c r="E5" s="45"/>
      <c r="F5" s="42"/>
      <c r="G5" s="42"/>
      <c r="S5" s="42"/>
      <c r="T5" s="42"/>
      <c r="U5" s="42"/>
      <c r="V5" s="42"/>
      <c r="W5" s="42"/>
    </row>
    <row r="7" spans="1:23" ht="15.75">
      <c r="A7" s="60" t="s">
        <v>51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23" ht="20.25" customHeight="1">
      <c r="A8" s="58" t="s">
        <v>53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spans="1:23" ht="19.5" customHeight="1">
      <c r="A9" s="6"/>
      <c r="B9" s="6"/>
      <c r="C9" s="6"/>
      <c r="D9" s="9"/>
      <c r="E9" s="9"/>
      <c r="F9" s="9"/>
      <c r="G9" s="9"/>
      <c r="H9" s="9"/>
      <c r="I9" s="9"/>
      <c r="J9" s="9"/>
      <c r="K9" s="9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>
      <c r="A10" s="51" t="s">
        <v>22</v>
      </c>
      <c r="B10" s="51" t="s">
        <v>38</v>
      </c>
      <c r="C10" s="49" t="s">
        <v>41</v>
      </c>
      <c r="D10" s="59"/>
      <c r="E10" s="54" t="s">
        <v>37</v>
      </c>
      <c r="F10" s="54" t="s">
        <v>23</v>
      </c>
      <c r="G10" s="54" t="s">
        <v>24</v>
      </c>
      <c r="H10" s="49" t="s">
        <v>39</v>
      </c>
      <c r="I10" s="50"/>
      <c r="J10" s="57" t="s">
        <v>25</v>
      </c>
      <c r="K10" s="46" t="s">
        <v>26</v>
      </c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8"/>
      <c r="W10" s="20"/>
    </row>
    <row r="11" spans="1:23" ht="30" customHeight="1">
      <c r="A11" s="52"/>
      <c r="B11" s="52"/>
      <c r="C11" s="59"/>
      <c r="D11" s="59"/>
      <c r="E11" s="55"/>
      <c r="F11" s="55"/>
      <c r="G11" s="55"/>
      <c r="H11" s="50"/>
      <c r="I11" s="50"/>
      <c r="J11" s="55"/>
      <c r="K11" s="65" t="s">
        <v>29</v>
      </c>
      <c r="L11" s="65" t="s">
        <v>30</v>
      </c>
      <c r="M11" s="49" t="s">
        <v>31</v>
      </c>
      <c r="N11" s="49"/>
      <c r="O11" s="49" t="s">
        <v>32</v>
      </c>
      <c r="P11" s="65"/>
      <c r="Q11" s="49" t="s">
        <v>33</v>
      </c>
      <c r="R11" s="65"/>
      <c r="S11" s="49" t="s">
        <v>34</v>
      </c>
      <c r="T11" s="65"/>
      <c r="U11" s="65" t="s">
        <v>35</v>
      </c>
      <c r="V11" s="65"/>
      <c r="W11" s="65" t="s">
        <v>27</v>
      </c>
    </row>
    <row r="12" spans="1:23" ht="150">
      <c r="A12" s="53"/>
      <c r="B12" s="53"/>
      <c r="C12" s="24" t="s">
        <v>42</v>
      </c>
      <c r="D12" s="24" t="s">
        <v>43</v>
      </c>
      <c r="E12" s="56"/>
      <c r="F12" s="56"/>
      <c r="G12" s="56"/>
      <c r="H12" s="10" t="s">
        <v>40</v>
      </c>
      <c r="I12" s="10" t="s">
        <v>28</v>
      </c>
      <c r="J12" s="56"/>
      <c r="K12" s="65"/>
      <c r="L12" s="65"/>
      <c r="M12" s="15" t="s">
        <v>0</v>
      </c>
      <c r="N12" s="15" t="s">
        <v>36</v>
      </c>
      <c r="O12" s="15" t="s">
        <v>0</v>
      </c>
      <c r="P12" s="15" t="s">
        <v>36</v>
      </c>
      <c r="Q12" s="15" t="s">
        <v>0</v>
      </c>
      <c r="R12" s="15" t="s">
        <v>36</v>
      </c>
      <c r="S12" s="15" t="s">
        <v>0</v>
      </c>
      <c r="T12" s="15" t="s">
        <v>36</v>
      </c>
      <c r="U12" s="15" t="s">
        <v>0</v>
      </c>
      <c r="V12" s="15" t="s">
        <v>36</v>
      </c>
      <c r="W12" s="65"/>
    </row>
    <row r="13" spans="1:23" s="5" customFormat="1" ht="15.75">
      <c r="A13" s="18">
        <v>1</v>
      </c>
      <c r="B13" s="16">
        <v>2</v>
      </c>
      <c r="C13" s="16"/>
      <c r="D13" s="17" t="s">
        <v>2</v>
      </c>
      <c r="E13" s="19">
        <v>4</v>
      </c>
      <c r="F13" s="17" t="s">
        <v>3</v>
      </c>
      <c r="G13" s="17" t="s">
        <v>4</v>
      </c>
      <c r="H13" s="17" t="s">
        <v>5</v>
      </c>
      <c r="I13" s="17" t="s">
        <v>6</v>
      </c>
      <c r="J13" s="17" t="s">
        <v>7</v>
      </c>
      <c r="K13" s="17" t="s">
        <v>8</v>
      </c>
      <c r="L13" s="17" t="s">
        <v>9</v>
      </c>
      <c r="M13" s="17" t="s">
        <v>10</v>
      </c>
      <c r="N13" s="17" t="s">
        <v>11</v>
      </c>
      <c r="O13" s="17" t="s">
        <v>12</v>
      </c>
      <c r="P13" s="17" t="s">
        <v>13</v>
      </c>
      <c r="Q13" s="17" t="s">
        <v>14</v>
      </c>
      <c r="R13" s="17" t="s">
        <v>15</v>
      </c>
      <c r="S13" s="17" t="s">
        <v>16</v>
      </c>
      <c r="T13" s="17" t="s">
        <v>17</v>
      </c>
      <c r="U13" s="17" t="s">
        <v>18</v>
      </c>
      <c r="V13" s="17" t="s">
        <v>19</v>
      </c>
      <c r="W13" s="17" t="s">
        <v>20</v>
      </c>
    </row>
    <row r="14" spans="1:23" ht="15.75">
      <c r="A14" s="70" t="s">
        <v>44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 ht="33" customHeight="1">
      <c r="A15" s="29">
        <v>3</v>
      </c>
      <c r="B15" s="28" t="s">
        <v>47</v>
      </c>
      <c r="C15" s="71">
        <v>1962</v>
      </c>
      <c r="D15" s="12">
        <v>1962</v>
      </c>
      <c r="E15" s="12" t="s">
        <v>49</v>
      </c>
      <c r="F15" s="11" t="s">
        <v>1</v>
      </c>
      <c r="G15" s="11" t="s">
        <v>1</v>
      </c>
      <c r="H15" s="21">
        <v>675.2</v>
      </c>
      <c r="I15" s="11" t="s">
        <v>48</v>
      </c>
      <c r="J15" s="74" t="s">
        <v>52</v>
      </c>
      <c r="K15" s="21"/>
      <c r="L15" s="21">
        <v>0</v>
      </c>
      <c r="M15" s="31">
        <v>438.5</v>
      </c>
      <c r="N15" s="26">
        <f t="shared" ref="N15" si="0">M15*6725.19</f>
        <v>2948995.8149999999</v>
      </c>
      <c r="O15" s="31">
        <v>0</v>
      </c>
      <c r="P15" s="30">
        <v>0</v>
      </c>
      <c r="Q15" s="25">
        <v>0</v>
      </c>
      <c r="R15" s="25">
        <v>0</v>
      </c>
      <c r="S15" s="25">
        <v>557</v>
      </c>
      <c r="T15" s="25">
        <f t="shared" ref="T15" si="1">S15*2495.52</f>
        <v>1390004.64</v>
      </c>
      <c r="U15" s="25">
        <v>0</v>
      </c>
      <c r="V15" s="25">
        <v>0</v>
      </c>
      <c r="W15" s="25">
        <f t="shared" ref="W15" si="2">K15+L15+N15+P15+R15+T15+V15</f>
        <v>4339000.4550000001</v>
      </c>
    </row>
    <row r="16" spans="1:23" s="7" customFormat="1" ht="22.5" customHeight="1">
      <c r="A16" s="68" t="s">
        <v>21</v>
      </c>
      <c r="B16" s="69"/>
      <c r="C16" s="32"/>
      <c r="D16" s="33"/>
      <c r="E16" s="33"/>
      <c r="F16" s="34"/>
      <c r="G16" s="35"/>
      <c r="H16" s="36">
        <f t="shared" ref="H16:W16" si="3">SUM(H15:H15)</f>
        <v>675.2</v>
      </c>
      <c r="I16" s="36">
        <f t="shared" si="3"/>
        <v>0</v>
      </c>
      <c r="J16" s="36">
        <f t="shared" si="3"/>
        <v>0</v>
      </c>
      <c r="K16" s="36">
        <f t="shared" si="3"/>
        <v>0</v>
      </c>
      <c r="L16" s="36">
        <f t="shared" si="3"/>
        <v>0</v>
      </c>
      <c r="M16" s="36">
        <f t="shared" si="3"/>
        <v>438.5</v>
      </c>
      <c r="N16" s="36">
        <f t="shared" si="3"/>
        <v>2948995.8149999999</v>
      </c>
      <c r="O16" s="36">
        <f t="shared" si="3"/>
        <v>0</v>
      </c>
      <c r="P16" s="36">
        <f t="shared" si="3"/>
        <v>0</v>
      </c>
      <c r="Q16" s="36">
        <f t="shared" si="3"/>
        <v>0</v>
      </c>
      <c r="R16" s="36">
        <f t="shared" si="3"/>
        <v>0</v>
      </c>
      <c r="S16" s="36">
        <f t="shared" si="3"/>
        <v>557</v>
      </c>
      <c r="T16" s="36">
        <f t="shared" si="3"/>
        <v>1390004.64</v>
      </c>
      <c r="U16" s="36">
        <f t="shared" si="3"/>
        <v>0</v>
      </c>
      <c r="V16" s="36">
        <f t="shared" si="3"/>
        <v>0</v>
      </c>
      <c r="W16" s="36">
        <f t="shared" si="3"/>
        <v>4339000.4550000001</v>
      </c>
    </row>
    <row r="17" spans="1:24" s="2" customFormat="1" ht="24.75" customHeight="1">
      <c r="A17" s="63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7"/>
    </row>
    <row r="18" spans="1:24" s="2" customFormat="1" ht="22.5" customHeight="1">
      <c r="A18" s="63" t="s">
        <v>45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</row>
    <row r="19" spans="1:24" s="2" customFormat="1" ht="32.25" customHeight="1">
      <c r="A19" s="13">
        <v>1</v>
      </c>
      <c r="B19" s="28" t="s">
        <v>46</v>
      </c>
      <c r="C19" s="72">
        <v>1964</v>
      </c>
      <c r="D19" s="12">
        <v>1964</v>
      </c>
      <c r="E19" s="73" t="s">
        <v>49</v>
      </c>
      <c r="F19" s="14" t="s">
        <v>1</v>
      </c>
      <c r="G19" s="14" t="s">
        <v>1</v>
      </c>
      <c r="H19" s="14" t="s">
        <v>50</v>
      </c>
      <c r="I19" s="75" t="s">
        <v>48</v>
      </c>
      <c r="J19" s="23">
        <v>52</v>
      </c>
      <c r="K19" s="27"/>
      <c r="L19" s="22">
        <v>0</v>
      </c>
      <c r="M19" s="26">
        <v>438.5</v>
      </c>
      <c r="N19" s="26">
        <f>M19*6725.19</f>
        <v>2948995.8149999999</v>
      </c>
      <c r="O19" s="26">
        <v>0</v>
      </c>
      <c r="P19" s="26">
        <v>0</v>
      </c>
      <c r="Q19" s="26">
        <v>0</v>
      </c>
      <c r="R19" s="26">
        <v>0</v>
      </c>
      <c r="S19" s="26">
        <v>557</v>
      </c>
      <c r="T19" s="25">
        <f>S19*2495.52</f>
        <v>1390004.64</v>
      </c>
      <c r="U19" s="25">
        <v>0</v>
      </c>
      <c r="V19" s="25">
        <v>0</v>
      </c>
      <c r="W19" s="76">
        <f t="shared" ref="W19" si="4">K19+L19+N19+P19+R19+T19+V19</f>
        <v>4339000.4550000001</v>
      </c>
    </row>
    <row r="20" spans="1:24" s="7" customFormat="1" ht="24" customHeight="1">
      <c r="A20" s="61" t="s">
        <v>21</v>
      </c>
      <c r="B20" s="62"/>
      <c r="C20" s="38"/>
      <c r="D20" s="38"/>
      <c r="E20" s="39"/>
      <c r="F20" s="37"/>
      <c r="G20" s="37"/>
      <c r="H20" s="37">
        <f t="shared" ref="H20:R20" si="5">SUM(H19:H19)</f>
        <v>0</v>
      </c>
      <c r="I20" s="37">
        <f t="shared" si="5"/>
        <v>0</v>
      </c>
      <c r="J20" s="37">
        <f t="shared" si="5"/>
        <v>52</v>
      </c>
      <c r="K20" s="40">
        <f t="shared" si="5"/>
        <v>0</v>
      </c>
      <c r="L20" s="40">
        <f t="shared" si="5"/>
        <v>0</v>
      </c>
      <c r="M20" s="36">
        <f t="shared" si="5"/>
        <v>438.5</v>
      </c>
      <c r="N20" s="36">
        <f t="shared" si="5"/>
        <v>2948995.8149999999</v>
      </c>
      <c r="O20" s="36">
        <f t="shared" si="5"/>
        <v>0</v>
      </c>
      <c r="P20" s="36">
        <f t="shared" si="5"/>
        <v>0</v>
      </c>
      <c r="Q20" s="36">
        <f t="shared" si="5"/>
        <v>0</v>
      </c>
      <c r="R20" s="36">
        <f t="shared" si="5"/>
        <v>0</v>
      </c>
      <c r="S20" s="36">
        <v>0</v>
      </c>
      <c r="T20" s="36">
        <f t="shared" ref="T20" si="6">S20*705</f>
        <v>0</v>
      </c>
      <c r="U20" s="36">
        <f>SUM(U19:U19)</f>
        <v>0</v>
      </c>
      <c r="V20" s="36">
        <f>SUM(V19:V19)</f>
        <v>0</v>
      </c>
      <c r="W20" s="36">
        <f>SUM(W19:W19)</f>
        <v>4339000.4550000001</v>
      </c>
    </row>
    <row r="21" spans="1:24">
      <c r="X21" s="4"/>
    </row>
    <row r="22" spans="1:24">
      <c r="X22" s="4"/>
    </row>
    <row r="23" spans="1:24">
      <c r="X23" s="4"/>
    </row>
    <row r="24" spans="1:24">
      <c r="X24" s="4"/>
    </row>
    <row r="25" spans="1:24">
      <c r="X25" s="4"/>
    </row>
    <row r="26" spans="1:24">
      <c r="X26" s="4"/>
    </row>
    <row r="27" spans="1:24">
      <c r="X27" s="4"/>
    </row>
    <row r="28" spans="1:24">
      <c r="X28" s="4"/>
    </row>
    <row r="29" spans="1:24">
      <c r="X29" s="4"/>
    </row>
    <row r="30" spans="1:24">
      <c r="X30" s="4"/>
    </row>
    <row r="31" spans="1:24">
      <c r="X31" s="4"/>
    </row>
    <row r="32" spans="1:24">
      <c r="X32" s="4"/>
    </row>
    <row r="33" spans="24:24">
      <c r="X33" s="4"/>
    </row>
    <row r="34" spans="24:24">
      <c r="X34" s="4"/>
    </row>
    <row r="35" spans="24:24">
      <c r="X35" s="4"/>
    </row>
    <row r="36" spans="24:24">
      <c r="X36" s="4"/>
    </row>
    <row r="37" spans="24:24">
      <c r="X37" s="4"/>
    </row>
    <row r="38" spans="24:24">
      <c r="X38" s="4"/>
    </row>
    <row r="39" spans="24:24">
      <c r="X39" s="4"/>
    </row>
  </sheetData>
  <autoFilter ref="A11:W15">
    <filterColumn colId="12" showButton="0"/>
    <filterColumn colId="16" showButton="0"/>
  </autoFilter>
  <mergeCells count="26">
    <mergeCell ref="A20:B20"/>
    <mergeCell ref="A18:W18"/>
    <mergeCell ref="M11:N11"/>
    <mergeCell ref="Q11:R11"/>
    <mergeCell ref="A17:W17"/>
    <mergeCell ref="A16:B16"/>
    <mergeCell ref="A14:W14"/>
    <mergeCell ref="K11:K12"/>
    <mergeCell ref="L11:L12"/>
    <mergeCell ref="O11:P11"/>
    <mergeCell ref="S11:T11"/>
    <mergeCell ref="U11:V11"/>
    <mergeCell ref="W11:W12"/>
    <mergeCell ref="S1:W5"/>
    <mergeCell ref="A1:G5"/>
    <mergeCell ref="K10:V10"/>
    <mergeCell ref="H10:I11"/>
    <mergeCell ref="A10:A12"/>
    <mergeCell ref="B10:B12"/>
    <mergeCell ref="E10:E12"/>
    <mergeCell ref="F10:F12"/>
    <mergeCell ref="G10:G12"/>
    <mergeCell ref="J10:J12"/>
    <mergeCell ref="A8:W8"/>
    <mergeCell ref="C10:D11"/>
    <mergeCell ref="A7:W7"/>
  </mergeCells>
  <pageMargins left="0.31496062992125984" right="0.11811023622047245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2022-11-18T10:05:16Z</dcterms:modified>
</cp:coreProperties>
</file>